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Gabika/Dropbox/2020 TKD dokumenty/REPRE/"/>
    </mc:Choice>
  </mc:AlternateContent>
  <xr:revisionPtr revIDLastSave="0" documentId="13_ncr:1_{E06E175C-2179-E44B-97B1-1959F5D8BADA}" xr6:coauthVersionLast="45" xr6:coauthVersionMax="45" xr10:uidLastSave="{00000000-0000-0000-0000-000000000000}"/>
  <bookViews>
    <workbookView xWindow="0" yWindow="460" windowWidth="26140" windowHeight="16220" tabRatio="500" xr2:uid="{00000000-000D-0000-FFFF-FFFF00000000}"/>
  </bookViews>
  <sheets>
    <sheet name="Hárok1" sheetId="1" r:id="rId1"/>
  </sheets>
  <calcPr calcId="191029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7" i="1" l="1"/>
  <c r="B77" i="1"/>
  <c r="E9" i="1" l="1"/>
  <c r="D33" i="1" l="1"/>
  <c r="D38" i="1" s="1"/>
  <c r="F85" i="1" l="1"/>
  <c r="D43" i="1"/>
  <c r="F63" i="1" s="1"/>
  <c r="F64" i="1" s="1"/>
  <c r="F38" i="1"/>
  <c r="D39" i="1"/>
  <c r="D41" i="1"/>
  <c r="F41" i="1" s="1"/>
  <c r="D40" i="1"/>
  <c r="D42" i="1"/>
  <c r="F42" i="1" s="1"/>
  <c r="F39" i="1" l="1"/>
  <c r="F67" i="1"/>
  <c r="F55" i="1"/>
  <c r="F54" i="1"/>
  <c r="F62" i="1"/>
  <c r="F53" i="1"/>
  <c r="D75" i="1" s="1"/>
  <c r="F61" i="1"/>
  <c r="D82" i="1" s="1"/>
  <c r="F43" i="1"/>
  <c r="F68" i="1"/>
  <c r="F60" i="1"/>
  <c r="F71" i="1"/>
  <c r="D79" i="1" s="1"/>
  <c r="F66" i="1"/>
  <c r="F57" i="1"/>
  <c r="F58" i="1" s="1"/>
  <c r="F40" i="1"/>
  <c r="F70" i="1"/>
  <c r="D81" i="1" s="1"/>
  <c r="F56" i="1"/>
  <c r="F69" i="1"/>
  <c r="D80" i="1" s="1"/>
  <c r="D76" i="1" l="1"/>
  <c r="F44" i="1"/>
  <c r="F59" i="1"/>
  <c r="D78" i="1" s="1"/>
  <c r="F65" i="1" l="1"/>
  <c r="D83" i="1" l="1"/>
  <c r="F72" i="1"/>
</calcChain>
</file>

<file path=xl/sharedStrings.xml><?xml version="1.0" encoding="utf-8"?>
<sst xmlns="http://schemas.openxmlformats.org/spreadsheetml/2006/main" count="119" uniqueCount="75">
  <si>
    <t xml:space="preserve">Výber športovcov </t>
  </si>
  <si>
    <t>Erik Nevláčil</t>
  </si>
  <si>
    <t>Miroslav Frgolec</t>
  </si>
  <si>
    <t>Gabriel Briškár</t>
  </si>
  <si>
    <t xml:space="preserve">Giovanni Slanec </t>
  </si>
  <si>
    <t>Filip Švec</t>
  </si>
  <si>
    <t>Jakub Hudák</t>
  </si>
  <si>
    <t>Gabriela Briškárová</t>
  </si>
  <si>
    <t>Dávid Sajko</t>
  </si>
  <si>
    <t xml:space="preserve">Reprezentácia C </t>
  </si>
  <si>
    <t>Reprezentácia B</t>
  </si>
  <si>
    <t>Reprezentácia A</t>
  </si>
  <si>
    <t>Reprezentácia TOP</t>
  </si>
  <si>
    <t>Kadeti</t>
  </si>
  <si>
    <t>Juniori</t>
  </si>
  <si>
    <t>Seniori</t>
  </si>
  <si>
    <t>Celková výška dotácie na talentovanú mládež:</t>
  </si>
  <si>
    <t>50% z celkovej dotácie na mládež</t>
  </si>
  <si>
    <t>SPOLU</t>
  </si>
  <si>
    <t>Športovci zaradení do TOP tímu MŠVVaŠ nebudú do podpory talentovanej mládeže SATKD zapojení</t>
  </si>
  <si>
    <t>Dotácia na  Jun/sen TOP</t>
  </si>
  <si>
    <t>Dotácia na  Jun/sen A</t>
  </si>
  <si>
    <t>Dotácia na  Jun/sen B</t>
  </si>
  <si>
    <t>Dotácia na  Kadeta A</t>
  </si>
  <si>
    <t>Dotácia na  Kadeta B</t>
  </si>
  <si>
    <t>Dotácia na  Kad/jun/sen C</t>
  </si>
  <si>
    <t>Pravidlá čerpania:</t>
  </si>
  <si>
    <t>Pravidlá čerpania prostriedkov budú súčasťou zmluvy medzi SATKD a klubom.
Čerpanie prostriedkov na základe refakturizácie bude možné až po podpise tejto zmluvy.</t>
  </si>
  <si>
    <t>Koryo Slávia UPJŠ KE</t>
  </si>
  <si>
    <t>ŠKP Ilyo KE</t>
  </si>
  <si>
    <t>Ilyo TR</t>
  </si>
  <si>
    <t>(do 23 r.)</t>
  </si>
  <si>
    <t>TOP</t>
  </si>
  <si>
    <t>JUN B</t>
  </si>
  <si>
    <t>JUN C</t>
  </si>
  <si>
    <t>KAD C</t>
  </si>
  <si>
    <t>Klub</t>
  </si>
  <si>
    <t xml:space="preserve">Celková dotácia </t>
  </si>
  <si>
    <t xml:space="preserve">Výber športovcov bude na základe zaradenia v reprezentačných tímoch kategórií kadeti, juniori a seniori  (do 23 rokov). </t>
  </si>
  <si>
    <t>SEN B</t>
  </si>
  <si>
    <t>Simona Pernischová</t>
  </si>
  <si>
    <t>Damién Frgolec</t>
  </si>
  <si>
    <t>Michaela Kaminská</t>
  </si>
  <si>
    <t>KAD A</t>
  </si>
  <si>
    <t>Sára Sekelova</t>
  </si>
  <si>
    <t>SEN C</t>
  </si>
  <si>
    <t>Veronika Spodniaková</t>
  </si>
  <si>
    <t>Dávid Sajko nad 23 r.</t>
  </si>
  <si>
    <t>Falcon TKD</t>
  </si>
  <si>
    <t>Falcon TKD RS</t>
  </si>
  <si>
    <t>Black TKD Snina</t>
  </si>
  <si>
    <t>REPRE ZMLUVA</t>
  </si>
  <si>
    <t xml:space="preserve">Podpora talentovanej mládeže (do 23 rokov) SATKD 2020 – II. polrok </t>
  </si>
  <si>
    <t>Jakub Haburaj</t>
  </si>
  <si>
    <t>Lenka Urbínová</t>
  </si>
  <si>
    <t>Natália Chalčáková</t>
  </si>
  <si>
    <t>Juraj Kohút</t>
  </si>
  <si>
    <t>Tomáš Kuvik</t>
  </si>
  <si>
    <t>Gabriel Poldruhák</t>
  </si>
  <si>
    <t>Ivana Kyseľová - poomsae</t>
  </si>
  <si>
    <t>Matúš Matejka -poomsae</t>
  </si>
  <si>
    <t>JUN A</t>
  </si>
  <si>
    <t>Hnúšťa TKD</t>
  </si>
  <si>
    <t>Ivana Kyseľová</t>
  </si>
  <si>
    <t>Matúš Matejka</t>
  </si>
  <si>
    <t>ŠKP BA Ryong TKD</t>
  </si>
  <si>
    <t>KAD B</t>
  </si>
  <si>
    <t>Humenné TKD</t>
  </si>
  <si>
    <t>HUMENNÉ TKD</t>
  </si>
  <si>
    <t>Športovci nad 23 rokov budú financovaní v reprezentácie podľa zaradenia</t>
  </si>
  <si>
    <t>SEN A</t>
  </si>
  <si>
    <t>JUN 1</t>
  </si>
  <si>
    <t xml:space="preserve">Suma na zaradených športovcov na 2. polrok 2020: </t>
  </si>
  <si>
    <t xml:space="preserve">Výpočet dotácie na zaradeného športovca na druhý polrok 2020: </t>
  </si>
  <si>
    <t xml:space="preserve">Rozpis dotácií na športovcov podľa klubov v druhom polroku 2020: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</si>
</sst>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_ * #,##0.00_)\ [$€-1]_ ;_ * \(#,##0.00\)\ [$€-1]_ ;_ * &quot;-&quot;??_)\ [$€-1]_ ;_ @_ 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165" fontId="0" fillId="0" borderId="0" xfId="0" applyNumberFormat="1" applyFont="1" applyAlignment="1">
      <alignment horizontal="left"/>
    </xf>
    <xf numFmtId="165" fontId="0" fillId="0" borderId="0" xfId="0" applyNumberFormat="1" applyFont="1"/>
    <xf numFmtId="0" fontId="7" fillId="0" borderId="0" xfId="0" applyFont="1"/>
    <xf numFmtId="0" fontId="0" fillId="0" borderId="0" xfId="0" applyFont="1"/>
    <xf numFmtId="0" fontId="8" fillId="0" borderId="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Border="1"/>
    <xf numFmtId="0" fontId="8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10" fillId="0" borderId="11" xfId="0" applyFont="1" applyBorder="1"/>
    <xf numFmtId="0" fontId="11" fillId="2" borderId="14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/>
    <xf numFmtId="0" fontId="0" fillId="0" borderId="17" xfId="0" applyFont="1" applyBorder="1"/>
    <xf numFmtId="0" fontId="0" fillId="0" borderId="18" xfId="0" applyFont="1" applyBorder="1"/>
    <xf numFmtId="164" fontId="13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164" fontId="0" fillId="0" borderId="6" xfId="0" applyNumberFormat="1" applyFont="1" applyBorder="1" applyAlignment="1">
      <alignment horizontal="right"/>
    </xf>
    <xf numFmtId="0" fontId="0" fillId="0" borderId="19" xfId="0" applyFont="1" applyBorder="1"/>
    <xf numFmtId="0" fontId="0" fillId="0" borderId="3" xfId="0" applyFont="1" applyBorder="1"/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64" fontId="0" fillId="0" borderId="8" xfId="0" applyNumberFormat="1" applyFont="1" applyBorder="1" applyAlignment="1">
      <alignment horizontal="right"/>
    </xf>
    <xf numFmtId="0" fontId="0" fillId="0" borderId="20" xfId="0" applyFont="1" applyBorder="1"/>
    <xf numFmtId="0" fontId="0" fillId="0" borderId="21" xfId="0" applyFont="1" applyBorder="1"/>
    <xf numFmtId="16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6" fillId="0" borderId="11" xfId="0" applyNumberFormat="1" applyFont="1" applyBorder="1" applyAlignment="1">
      <alignment horizontal="right"/>
    </xf>
    <xf numFmtId="0" fontId="0" fillId="0" borderId="0" xfId="0" applyFont="1" applyBorder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3" borderId="3" xfId="0" applyFont="1" applyFill="1" applyBorder="1" applyAlignment="1"/>
    <xf numFmtId="16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right"/>
    </xf>
    <xf numFmtId="0" fontId="0" fillId="4" borderId="3" xfId="0" applyFont="1" applyFill="1" applyBorder="1" applyAlignment="1"/>
    <xf numFmtId="0" fontId="0" fillId="4" borderId="1" xfId="0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right"/>
    </xf>
    <xf numFmtId="0" fontId="6" fillId="0" borderId="17" xfId="0" applyFont="1" applyBorder="1" applyAlignment="1"/>
    <xf numFmtId="0" fontId="6" fillId="0" borderId="22" xfId="0" applyFont="1" applyBorder="1" applyAlignment="1"/>
    <xf numFmtId="0" fontId="6" fillId="0" borderId="6" xfId="0" applyFont="1" applyBorder="1" applyAlignment="1">
      <alignment horizontal="right"/>
    </xf>
    <xf numFmtId="0" fontId="0" fillId="0" borderId="19" xfId="0" applyFont="1" applyFill="1" applyBorder="1"/>
    <xf numFmtId="0" fontId="0" fillId="0" borderId="2" xfId="0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164" fontId="0" fillId="0" borderId="19" xfId="0" applyNumberFormat="1" applyFont="1" applyFill="1" applyBorder="1"/>
    <xf numFmtId="0" fontId="0" fillId="0" borderId="20" xfId="0" applyFont="1" applyFill="1" applyBorder="1"/>
    <xf numFmtId="0" fontId="0" fillId="0" borderId="23" xfId="0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33" xfId="0" applyNumberFormat="1" applyFont="1" applyFill="1" applyBorder="1"/>
    <xf numFmtId="0" fontId="0" fillId="0" borderId="34" xfId="0" applyFont="1" applyFill="1" applyBorder="1" applyAlignment="1">
      <alignment horizontal="left"/>
    </xf>
    <xf numFmtId="164" fontId="0" fillId="0" borderId="31" xfId="0" applyNumberFormat="1" applyFont="1" applyFill="1" applyBorder="1" applyAlignment="1">
      <alignment horizontal="right"/>
    </xf>
    <xf numFmtId="164" fontId="0" fillId="3" borderId="3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0" fillId="0" borderId="26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0" fillId="0" borderId="35" xfId="0" applyFont="1" applyBorder="1"/>
    <xf numFmtId="0" fontId="8" fillId="0" borderId="3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vertical="center"/>
    </xf>
    <xf numFmtId="0" fontId="0" fillId="0" borderId="8" xfId="0" applyFont="1" applyBorder="1"/>
    <xf numFmtId="0" fontId="11" fillId="2" borderId="36" xfId="0" applyFont="1" applyFill="1" applyBorder="1" applyAlignment="1">
      <alignment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/>
    </xf>
    <xf numFmtId="0" fontId="0" fillId="4" borderId="30" xfId="0" applyFont="1" applyFill="1" applyBorder="1" applyAlignment="1">
      <alignment horizontal="center"/>
    </xf>
    <xf numFmtId="164" fontId="0" fillId="4" borderId="31" xfId="0" applyNumberFormat="1" applyFont="1" applyFill="1" applyBorder="1" applyAlignment="1">
      <alignment horizontal="right"/>
    </xf>
    <xf numFmtId="0" fontId="0" fillId="3" borderId="30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164" fontId="0" fillId="0" borderId="13" xfId="0" applyNumberFormat="1" applyFont="1" applyBorder="1" applyAlignment="1">
      <alignment horizontal="right"/>
    </xf>
    <xf numFmtId="166" fontId="6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Fill="1"/>
    <xf numFmtId="0" fontId="0" fillId="3" borderId="1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0" fillId="0" borderId="1" xfId="0" applyFont="1" applyBorder="1"/>
    <xf numFmtId="164" fontId="6" fillId="4" borderId="16" xfId="0" applyNumberFormat="1" applyFont="1" applyFill="1" applyBorder="1" applyAlignment="1">
      <alignment horizontal="right"/>
    </xf>
    <xf numFmtId="0" fontId="0" fillId="3" borderId="1" xfId="0" applyFont="1" applyFill="1" applyBorder="1" applyAlignment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6" fontId="0" fillId="0" borderId="0" xfId="0" applyNumberFormat="1" applyFont="1" applyAlignment="1">
      <alignment horizontal="center"/>
    </xf>
    <xf numFmtId="0" fontId="0" fillId="4" borderId="19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4" borderId="2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" borderId="28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495300</xdr:colOff>
      <xdr:row>5</xdr:row>
      <xdr:rowOff>127014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76200"/>
          <a:ext cx="2984500" cy="1075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K85"/>
  <sheetViews>
    <sheetView tabSelected="1" showRuler="0" zoomScale="116" zoomScaleNormal="116" workbookViewId="0">
      <selection activeCell="D79" sqref="D79"/>
    </sheetView>
  </sheetViews>
  <sheetFormatPr baseColWidth="10" defaultRowHeight="16" x14ac:dyDescent="0.2"/>
  <cols>
    <col min="1" max="1" width="3.5" style="7" bestFit="1" customWidth="1"/>
    <col min="2" max="2" width="10.83203125" style="7"/>
    <col min="3" max="3" width="22" style="7" customWidth="1"/>
    <col min="4" max="4" width="24.33203125" style="7" bestFit="1" customWidth="1"/>
    <col min="5" max="5" width="22.6640625" style="7" bestFit="1" customWidth="1"/>
    <col min="6" max="6" width="22" style="7" customWidth="1"/>
    <col min="7" max="7" width="11.1640625" style="99" bestFit="1" customWidth="1"/>
    <col min="8" max="8" width="10.83203125" style="7"/>
    <col min="9" max="10" width="11.1640625" style="7" bestFit="1" customWidth="1"/>
    <col min="11" max="13" width="17.5" style="7" customWidth="1"/>
    <col min="14" max="16384" width="10.83203125" style="7"/>
  </cols>
  <sheetData>
    <row r="7" spans="2:7" s="3" customFormat="1" ht="21" x14ac:dyDescent="0.25">
      <c r="B7" s="2" t="s">
        <v>52</v>
      </c>
      <c r="G7" s="98"/>
    </row>
    <row r="8" spans="2:7" s="3" customFormat="1" x14ac:dyDescent="0.2">
      <c r="G8" s="98"/>
    </row>
    <row r="9" spans="2:7" s="3" customFormat="1" x14ac:dyDescent="0.2">
      <c r="B9" s="3" t="s">
        <v>16</v>
      </c>
      <c r="E9" s="4">
        <f>87130*20%</f>
        <v>17426</v>
      </c>
      <c r="G9" s="98"/>
    </row>
    <row r="10" spans="2:7" s="3" customFormat="1" x14ac:dyDescent="0.2">
      <c r="E10" s="5"/>
      <c r="G10" s="98"/>
    </row>
    <row r="11" spans="2:7" s="3" customFormat="1" x14ac:dyDescent="0.2">
      <c r="G11" s="98"/>
    </row>
    <row r="12" spans="2:7" s="3" customFormat="1" x14ac:dyDescent="0.2">
      <c r="B12" s="6" t="s">
        <v>0</v>
      </c>
      <c r="G12" s="98"/>
    </row>
    <row r="13" spans="2:7" ht="34" customHeight="1" x14ac:dyDescent="0.2">
      <c r="B13" s="115" t="s">
        <v>38</v>
      </c>
      <c r="C13" s="115"/>
      <c r="D13" s="115"/>
      <c r="E13" s="115"/>
      <c r="F13" s="115"/>
    </row>
    <row r="14" spans="2:7" ht="17" thickBot="1" x14ac:dyDescent="0.25"/>
    <row r="15" spans="2:7" ht="18" thickBot="1" x14ac:dyDescent="0.25">
      <c r="B15" s="103"/>
      <c r="C15" s="104" t="s">
        <v>12</v>
      </c>
      <c r="D15" s="104" t="s">
        <v>11</v>
      </c>
      <c r="E15" s="104" t="s">
        <v>10</v>
      </c>
      <c r="F15" s="105" t="s">
        <v>9</v>
      </c>
    </row>
    <row r="16" spans="2:7" ht="17" x14ac:dyDescent="0.2">
      <c r="B16" s="106" t="s">
        <v>15</v>
      </c>
      <c r="C16" s="107" t="s">
        <v>7</v>
      </c>
      <c r="D16" s="108" t="s">
        <v>5</v>
      </c>
      <c r="E16" s="108" t="s">
        <v>4</v>
      </c>
      <c r="F16" s="109" t="s">
        <v>6</v>
      </c>
    </row>
    <row r="17" spans="2:7" ht="17" x14ac:dyDescent="0.2">
      <c r="B17" s="8" t="s">
        <v>31</v>
      </c>
      <c r="C17" s="9" t="s">
        <v>47</v>
      </c>
      <c r="D17" s="10" t="s">
        <v>3</v>
      </c>
      <c r="E17" s="10"/>
      <c r="F17" s="12" t="s">
        <v>44</v>
      </c>
    </row>
    <row r="18" spans="2:7" ht="17" thickBot="1" x14ac:dyDescent="0.25">
      <c r="B18" s="13"/>
      <c r="C18" s="14"/>
      <c r="D18" s="14"/>
      <c r="E18" s="14"/>
      <c r="F18" s="25"/>
    </row>
    <row r="19" spans="2:7" ht="17" x14ac:dyDescent="0.2">
      <c r="B19" s="15" t="s">
        <v>14</v>
      </c>
      <c r="C19" s="16"/>
      <c r="D19" s="16" t="s">
        <v>2</v>
      </c>
      <c r="E19" s="10" t="s">
        <v>53</v>
      </c>
      <c r="F19" s="18" t="s">
        <v>1</v>
      </c>
    </row>
    <row r="20" spans="2:7" ht="17" x14ac:dyDescent="0.2">
      <c r="B20" s="8"/>
      <c r="C20" s="9"/>
      <c r="D20" s="102" t="s">
        <v>46</v>
      </c>
      <c r="E20" s="10" t="s">
        <v>59</v>
      </c>
      <c r="F20" s="110" t="s">
        <v>54</v>
      </c>
    </row>
    <row r="21" spans="2:7" ht="17" x14ac:dyDescent="0.2">
      <c r="B21" s="80"/>
      <c r="C21" s="81"/>
      <c r="D21" s="82"/>
      <c r="E21" s="112"/>
      <c r="F21" s="111" t="s">
        <v>55</v>
      </c>
    </row>
    <row r="22" spans="2:7" ht="17" thickBot="1" x14ac:dyDescent="0.25">
      <c r="B22" s="13"/>
      <c r="C22" s="14"/>
      <c r="D22" s="19"/>
      <c r="E22" s="19"/>
      <c r="F22" s="20"/>
    </row>
    <row r="23" spans="2:7" ht="18" thickBot="1" x14ac:dyDescent="0.25">
      <c r="B23" s="21" t="s">
        <v>18</v>
      </c>
      <c r="C23" s="22">
        <v>0</v>
      </c>
      <c r="D23" s="23">
        <v>4</v>
      </c>
      <c r="E23" s="23">
        <v>3</v>
      </c>
      <c r="F23" s="24"/>
    </row>
    <row r="24" spans="2:7" ht="17" x14ac:dyDescent="0.2">
      <c r="B24" s="15" t="s">
        <v>13</v>
      </c>
      <c r="C24" s="17"/>
      <c r="D24" s="16" t="s">
        <v>40</v>
      </c>
      <c r="E24" s="77" t="s">
        <v>60</v>
      </c>
      <c r="F24" s="85" t="s">
        <v>56</v>
      </c>
    </row>
    <row r="25" spans="2:7" ht="17" x14ac:dyDescent="0.2">
      <c r="B25" s="8"/>
      <c r="C25" s="10"/>
      <c r="D25" s="77" t="s">
        <v>41</v>
      </c>
      <c r="E25" s="10"/>
      <c r="F25" s="11" t="s">
        <v>57</v>
      </c>
    </row>
    <row r="26" spans="2:7" ht="17" x14ac:dyDescent="0.2">
      <c r="B26" s="8"/>
      <c r="C26" s="10"/>
      <c r="D26" s="1" t="s">
        <v>42</v>
      </c>
      <c r="E26" s="10"/>
      <c r="F26" s="78" t="s">
        <v>58</v>
      </c>
    </row>
    <row r="27" spans="2:7" ht="17" thickBot="1" x14ac:dyDescent="0.25">
      <c r="B27" s="80"/>
      <c r="C27" s="83"/>
      <c r="D27" s="84"/>
      <c r="E27" s="83"/>
      <c r="F27" s="78"/>
    </row>
    <row r="28" spans="2:7" ht="18" thickBot="1" x14ac:dyDescent="0.25">
      <c r="B28" s="86" t="s">
        <v>18</v>
      </c>
      <c r="C28" s="87">
        <v>0</v>
      </c>
      <c r="D28" s="88">
        <v>3</v>
      </c>
      <c r="E28" s="88">
        <v>1</v>
      </c>
      <c r="F28" s="89">
        <v>8</v>
      </c>
    </row>
    <row r="29" spans="2:7" s="29" customFormat="1" x14ac:dyDescent="0.2">
      <c r="B29" s="26" t="s">
        <v>19</v>
      </c>
      <c r="C29" s="27"/>
      <c r="D29" s="28"/>
      <c r="E29" s="28"/>
      <c r="F29" s="28"/>
      <c r="G29" s="100"/>
    </row>
    <row r="30" spans="2:7" s="29" customFormat="1" x14ac:dyDescent="0.2">
      <c r="B30" s="26" t="s">
        <v>69</v>
      </c>
      <c r="C30" s="27"/>
      <c r="D30" s="28"/>
      <c r="E30" s="28"/>
      <c r="F30" s="28"/>
      <c r="G30" s="100"/>
    </row>
    <row r="32" spans="2:7" x14ac:dyDescent="0.2">
      <c r="B32" s="6" t="s">
        <v>72</v>
      </c>
    </row>
    <row r="33" spans="2:6" x14ac:dyDescent="0.2">
      <c r="B33" s="7" t="s">
        <v>17</v>
      </c>
      <c r="D33" s="5">
        <f>E9*50%</f>
        <v>8713</v>
      </c>
      <c r="E33" s="5"/>
      <c r="F33" s="5"/>
    </row>
    <row r="34" spans="2:6" x14ac:dyDescent="0.2">
      <c r="D34" s="5"/>
    </row>
    <row r="36" spans="2:6" x14ac:dyDescent="0.2">
      <c r="B36" s="6" t="s">
        <v>73</v>
      </c>
    </row>
    <row r="37" spans="2:6" ht="17" thickBot="1" x14ac:dyDescent="0.25"/>
    <row r="38" spans="2:6" x14ac:dyDescent="0.2">
      <c r="B38" s="30" t="s">
        <v>20</v>
      </c>
      <c r="C38" s="31"/>
      <c r="D38" s="32">
        <f>D33/(C23+0.75*D23+0.5*E23+0.5*D28+0.25*E28+0.03*F28)</f>
        <v>1342.5269645608628</v>
      </c>
      <c r="E38" s="33">
        <v>0</v>
      </c>
      <c r="F38" s="34">
        <f t="shared" ref="F38:F43" si="0">D38*E38</f>
        <v>0</v>
      </c>
    </row>
    <row r="39" spans="2:6" x14ac:dyDescent="0.2">
      <c r="B39" s="35" t="s">
        <v>21</v>
      </c>
      <c r="C39" s="36"/>
      <c r="D39" s="37">
        <f>D38*0.75</f>
        <v>1006.8952234206471</v>
      </c>
      <c r="E39" s="38">
        <v>4</v>
      </c>
      <c r="F39" s="39">
        <f t="shared" si="0"/>
        <v>4027.5808936825883</v>
      </c>
    </row>
    <row r="40" spans="2:6" x14ac:dyDescent="0.2">
      <c r="B40" s="35" t="s">
        <v>22</v>
      </c>
      <c r="C40" s="36"/>
      <c r="D40" s="37">
        <f>D38*0.5</f>
        <v>671.26348228043139</v>
      </c>
      <c r="E40" s="38">
        <v>3</v>
      </c>
      <c r="F40" s="39">
        <f t="shared" si="0"/>
        <v>2013.7904468412942</v>
      </c>
    </row>
    <row r="41" spans="2:6" x14ac:dyDescent="0.2">
      <c r="B41" s="35" t="s">
        <v>23</v>
      </c>
      <c r="C41" s="36"/>
      <c r="D41" s="37">
        <f>D38*0.5</f>
        <v>671.26348228043139</v>
      </c>
      <c r="E41" s="38">
        <v>3</v>
      </c>
      <c r="F41" s="39">
        <f t="shared" si="0"/>
        <v>2013.7904468412942</v>
      </c>
    </row>
    <row r="42" spans="2:6" x14ac:dyDescent="0.2">
      <c r="B42" s="35" t="s">
        <v>24</v>
      </c>
      <c r="C42" s="36"/>
      <c r="D42" s="37">
        <f>D38*0.25</f>
        <v>335.63174114021569</v>
      </c>
      <c r="E42" s="38">
        <v>1</v>
      </c>
      <c r="F42" s="39">
        <f t="shared" si="0"/>
        <v>335.63174114021569</v>
      </c>
    </row>
    <row r="43" spans="2:6" x14ac:dyDescent="0.2">
      <c r="B43" s="35" t="s">
        <v>25</v>
      </c>
      <c r="C43" s="36"/>
      <c r="D43" s="37">
        <f>D38*0.03</f>
        <v>40.275808936825882</v>
      </c>
      <c r="E43" s="38">
        <v>8</v>
      </c>
      <c r="F43" s="39">
        <f t="shared" si="0"/>
        <v>322.20647149460706</v>
      </c>
    </row>
    <row r="44" spans="2:6" ht="17" thickBot="1" x14ac:dyDescent="0.25">
      <c r="B44" s="40"/>
      <c r="C44" s="41"/>
      <c r="D44" s="42"/>
      <c r="E44" s="43"/>
      <c r="F44" s="44">
        <f>SUM(F38:F43)</f>
        <v>8712.9999999999982</v>
      </c>
    </row>
    <row r="45" spans="2:6" x14ac:dyDescent="0.2">
      <c r="B45" s="45"/>
      <c r="C45" s="45"/>
      <c r="D45" s="46"/>
      <c r="E45" s="47"/>
      <c r="F45" s="48"/>
    </row>
    <row r="46" spans="2:6" ht="16" customHeight="1" x14ac:dyDescent="0.2">
      <c r="D46" s="49"/>
    </row>
    <row r="47" spans="2:6" x14ac:dyDescent="0.2">
      <c r="B47" s="6" t="s">
        <v>26</v>
      </c>
      <c r="D47" s="49"/>
    </row>
    <row r="48" spans="2:6" ht="37" customHeight="1" x14ac:dyDescent="0.2">
      <c r="B48" s="116" t="s">
        <v>27</v>
      </c>
      <c r="C48" s="116"/>
      <c r="D48" s="116"/>
      <c r="E48" s="116"/>
      <c r="F48" s="116"/>
    </row>
    <row r="49" spans="1:11" ht="18" customHeight="1" x14ac:dyDescent="0.2">
      <c r="B49" s="50"/>
      <c r="C49" s="50"/>
      <c r="D49" s="50"/>
      <c r="E49" s="50"/>
      <c r="F49" s="50"/>
    </row>
    <row r="50" spans="1:11" x14ac:dyDescent="0.2">
      <c r="D50" s="49"/>
    </row>
    <row r="51" spans="1:11" x14ac:dyDescent="0.2">
      <c r="B51" s="6" t="s">
        <v>74</v>
      </c>
      <c r="D51" s="49"/>
      <c r="G51" s="123"/>
      <c r="H51" s="123"/>
      <c r="I51" s="123"/>
      <c r="J51" s="123"/>
    </row>
    <row r="52" spans="1:11" ht="17" thickBot="1" x14ac:dyDescent="0.25">
      <c r="B52" s="6"/>
      <c r="D52" s="49"/>
    </row>
    <row r="53" spans="1:11" ht="19" customHeight="1" x14ac:dyDescent="0.2">
      <c r="A53" s="112">
        <v>1</v>
      </c>
      <c r="B53" s="126" t="s">
        <v>1</v>
      </c>
      <c r="C53" s="127"/>
      <c r="D53" s="96" t="s">
        <v>30</v>
      </c>
      <c r="E53" s="96" t="s">
        <v>34</v>
      </c>
      <c r="F53" s="97">
        <f>D43</f>
        <v>40.275808936825882</v>
      </c>
      <c r="H53" s="49"/>
    </row>
    <row r="54" spans="1:11" ht="19" customHeight="1" x14ac:dyDescent="0.2">
      <c r="A54" s="112">
        <v>2</v>
      </c>
      <c r="B54" s="51" t="s">
        <v>5</v>
      </c>
      <c r="C54" s="51"/>
      <c r="D54" s="52" t="s">
        <v>28</v>
      </c>
      <c r="E54" s="53" t="s">
        <v>70</v>
      </c>
      <c r="F54" s="54">
        <f>D39</f>
        <v>1006.8952234206471</v>
      </c>
      <c r="K54" s="49"/>
    </row>
    <row r="55" spans="1:11" ht="19" customHeight="1" x14ac:dyDescent="0.2">
      <c r="A55" s="112">
        <v>3</v>
      </c>
      <c r="B55" s="51" t="s">
        <v>3</v>
      </c>
      <c r="C55" s="51"/>
      <c r="D55" s="52" t="s">
        <v>28</v>
      </c>
      <c r="E55" s="53" t="s">
        <v>70</v>
      </c>
      <c r="F55" s="54">
        <f>D39</f>
        <v>1006.8952234206471</v>
      </c>
      <c r="K55" s="49"/>
    </row>
    <row r="56" spans="1:11" ht="19" customHeight="1" x14ac:dyDescent="0.2">
      <c r="A56" s="112">
        <v>4</v>
      </c>
      <c r="B56" s="51" t="s">
        <v>2</v>
      </c>
      <c r="C56" s="51"/>
      <c r="D56" s="52" t="s">
        <v>28</v>
      </c>
      <c r="E56" s="53" t="s">
        <v>61</v>
      </c>
      <c r="F56" s="54">
        <f>D39</f>
        <v>1006.8952234206471</v>
      </c>
      <c r="K56" s="49"/>
    </row>
    <row r="57" spans="1:11" ht="19" customHeight="1" x14ac:dyDescent="0.2">
      <c r="A57" s="112">
        <v>5</v>
      </c>
      <c r="B57" s="51" t="s">
        <v>40</v>
      </c>
      <c r="C57" s="51"/>
      <c r="D57" s="52" t="s">
        <v>28</v>
      </c>
      <c r="E57" s="53" t="s">
        <v>43</v>
      </c>
      <c r="F57" s="54">
        <f>D41</f>
        <v>671.26348228043139</v>
      </c>
      <c r="K57" s="49"/>
    </row>
    <row r="58" spans="1:11" ht="19" customHeight="1" x14ac:dyDescent="0.2">
      <c r="A58" s="112">
        <v>6</v>
      </c>
      <c r="B58" s="51" t="s">
        <v>41</v>
      </c>
      <c r="C58" s="51"/>
      <c r="D58" s="52" t="s">
        <v>28</v>
      </c>
      <c r="E58" s="53" t="s">
        <v>43</v>
      </c>
      <c r="F58" s="54">
        <f>F57</f>
        <v>671.26348228043139</v>
      </c>
      <c r="K58" s="49"/>
    </row>
    <row r="59" spans="1:11" ht="19" customHeight="1" x14ac:dyDescent="0.2">
      <c r="A59" s="112">
        <v>7</v>
      </c>
      <c r="B59" s="51" t="s">
        <v>42</v>
      </c>
      <c r="C59" s="51"/>
      <c r="D59" s="52" t="s">
        <v>28</v>
      </c>
      <c r="E59" s="53" t="s">
        <v>43</v>
      </c>
      <c r="F59" s="54">
        <f>F57</f>
        <v>671.26348228043139</v>
      </c>
      <c r="K59" s="49"/>
    </row>
    <row r="60" spans="1:11" ht="19" customHeight="1" x14ac:dyDescent="0.2">
      <c r="A60" s="112">
        <v>8</v>
      </c>
      <c r="B60" s="55" t="s">
        <v>4</v>
      </c>
      <c r="C60" s="55"/>
      <c r="D60" s="56" t="s">
        <v>29</v>
      </c>
      <c r="E60" s="38" t="s">
        <v>39</v>
      </c>
      <c r="F60" s="57">
        <f>D40</f>
        <v>671.26348228043139</v>
      </c>
      <c r="K60" s="49"/>
    </row>
    <row r="61" spans="1:11" ht="19" customHeight="1" x14ac:dyDescent="0.2">
      <c r="A61" s="112">
        <v>9</v>
      </c>
      <c r="B61" s="121" t="s">
        <v>6</v>
      </c>
      <c r="C61" s="122"/>
      <c r="D61" s="38" t="s">
        <v>29</v>
      </c>
      <c r="E61" s="38" t="s">
        <v>45</v>
      </c>
      <c r="F61" s="39">
        <f>D43</f>
        <v>40.275808936825882</v>
      </c>
      <c r="H61" s="49"/>
      <c r="K61" s="49"/>
    </row>
    <row r="62" spans="1:11" ht="19" customHeight="1" x14ac:dyDescent="0.2">
      <c r="A62" s="112">
        <v>10</v>
      </c>
      <c r="B62" s="117" t="s">
        <v>54</v>
      </c>
      <c r="C62" s="118"/>
      <c r="D62" s="38" t="s">
        <v>29</v>
      </c>
      <c r="E62" s="38" t="s">
        <v>34</v>
      </c>
      <c r="F62" s="39">
        <f>D43</f>
        <v>40.275808936825882</v>
      </c>
      <c r="K62" s="49"/>
    </row>
    <row r="63" spans="1:11" ht="19" customHeight="1" x14ac:dyDescent="0.2">
      <c r="A63" s="112">
        <v>11</v>
      </c>
      <c r="B63" s="119" t="s">
        <v>44</v>
      </c>
      <c r="C63" s="120"/>
      <c r="D63" s="38" t="s">
        <v>29</v>
      </c>
      <c r="E63" s="38" t="s">
        <v>45</v>
      </c>
      <c r="F63" s="39">
        <f>D43</f>
        <v>40.275808936825882</v>
      </c>
      <c r="K63" s="49"/>
    </row>
    <row r="64" spans="1:11" ht="19" customHeight="1" x14ac:dyDescent="0.2">
      <c r="A64" s="112">
        <v>12</v>
      </c>
      <c r="B64" s="130" t="s">
        <v>56</v>
      </c>
      <c r="C64" s="131"/>
      <c r="D64" s="53" t="s">
        <v>50</v>
      </c>
      <c r="E64" s="53" t="s">
        <v>35</v>
      </c>
      <c r="F64" s="73">
        <f>F63</f>
        <v>40.275808936825882</v>
      </c>
      <c r="K64" s="49"/>
    </row>
    <row r="65" spans="1:11" ht="19" customHeight="1" x14ac:dyDescent="0.2">
      <c r="A65" s="112">
        <v>13</v>
      </c>
      <c r="B65" s="132" t="s">
        <v>58</v>
      </c>
      <c r="C65" s="133"/>
      <c r="D65" s="53" t="s">
        <v>50</v>
      </c>
      <c r="E65" s="53" t="s">
        <v>35</v>
      </c>
      <c r="F65" s="73">
        <f t="shared" ref="F65" si="1">F64</f>
        <v>40.275808936825882</v>
      </c>
      <c r="K65" s="49"/>
    </row>
    <row r="66" spans="1:11" ht="19" customHeight="1" x14ac:dyDescent="0.2">
      <c r="A66" s="112">
        <v>14</v>
      </c>
      <c r="B66" s="134" t="s">
        <v>53</v>
      </c>
      <c r="C66" s="135"/>
      <c r="D66" s="92" t="s">
        <v>50</v>
      </c>
      <c r="E66" s="53" t="s">
        <v>33</v>
      </c>
      <c r="F66" s="54">
        <f>D40</f>
        <v>671.26348228043139</v>
      </c>
      <c r="K66" s="49"/>
    </row>
    <row r="67" spans="1:11" ht="19" customHeight="1" x14ac:dyDescent="0.2">
      <c r="A67" s="112">
        <v>15</v>
      </c>
      <c r="B67" s="93" t="s">
        <v>46</v>
      </c>
      <c r="C67" s="94"/>
      <c r="D67" s="56" t="s">
        <v>49</v>
      </c>
      <c r="E67" s="38" t="s">
        <v>71</v>
      </c>
      <c r="F67" s="91">
        <f>D39</f>
        <v>1006.8952234206471</v>
      </c>
    </row>
    <row r="68" spans="1:11" ht="19" customHeight="1" x14ac:dyDescent="0.2">
      <c r="A68" s="112">
        <v>16</v>
      </c>
      <c r="B68" s="93" t="s">
        <v>57</v>
      </c>
      <c r="C68" s="94"/>
      <c r="D68" s="56" t="s">
        <v>49</v>
      </c>
      <c r="E68" s="90" t="s">
        <v>35</v>
      </c>
      <c r="F68" s="91">
        <f>D43</f>
        <v>40.275808936825882</v>
      </c>
    </row>
    <row r="69" spans="1:11" ht="19" customHeight="1" x14ac:dyDescent="0.2">
      <c r="A69" s="112">
        <v>17</v>
      </c>
      <c r="B69" s="134" t="s">
        <v>63</v>
      </c>
      <c r="C69" s="135"/>
      <c r="D69" s="92" t="s">
        <v>62</v>
      </c>
      <c r="E69" s="53" t="s">
        <v>33</v>
      </c>
      <c r="F69" s="73">
        <f>D40</f>
        <v>671.26348228043139</v>
      </c>
    </row>
    <row r="70" spans="1:11" ht="19" customHeight="1" x14ac:dyDescent="0.2">
      <c r="A70" s="112">
        <v>18</v>
      </c>
      <c r="B70" s="128" t="s">
        <v>64</v>
      </c>
      <c r="C70" s="128"/>
      <c r="D70" s="90" t="s">
        <v>65</v>
      </c>
      <c r="E70" s="90" t="s">
        <v>66</v>
      </c>
      <c r="F70" s="91">
        <f>D42</f>
        <v>335.63174114021569</v>
      </c>
    </row>
    <row r="71" spans="1:11" ht="19" customHeight="1" x14ac:dyDescent="0.2">
      <c r="A71" s="112">
        <v>19</v>
      </c>
      <c r="B71" s="101" t="s">
        <v>55</v>
      </c>
      <c r="C71" s="101"/>
      <c r="D71" s="53" t="s">
        <v>67</v>
      </c>
      <c r="E71" s="53" t="s">
        <v>34</v>
      </c>
      <c r="F71" s="54">
        <f>D43</f>
        <v>40.275808936825882</v>
      </c>
    </row>
    <row r="72" spans="1:11" ht="17" thickBot="1" x14ac:dyDescent="0.25">
      <c r="A72" s="95"/>
      <c r="B72" s="79"/>
      <c r="C72" s="79"/>
      <c r="D72" s="79"/>
      <c r="E72" s="79"/>
      <c r="F72" s="113">
        <f>SUM(F53:F71)</f>
        <v>8713.0000000000018</v>
      </c>
      <c r="H72" s="99"/>
      <c r="I72" s="99"/>
      <c r="J72" s="99"/>
      <c r="K72" s="99"/>
    </row>
    <row r="73" spans="1:11" ht="17" thickBot="1" x14ac:dyDescent="0.25">
      <c r="B73" s="129"/>
      <c r="C73" s="129"/>
    </row>
    <row r="74" spans="1:11" x14ac:dyDescent="0.2">
      <c r="B74" s="58" t="s">
        <v>36</v>
      </c>
      <c r="C74" s="59"/>
      <c r="D74" s="60" t="s">
        <v>37</v>
      </c>
      <c r="E74" s="74"/>
    </row>
    <row r="75" spans="1:11" x14ac:dyDescent="0.2">
      <c r="B75" s="61" t="s">
        <v>30</v>
      </c>
      <c r="C75" s="62"/>
      <c r="D75" s="63">
        <f>F53</f>
        <v>40.275808936825882</v>
      </c>
      <c r="E75" s="75"/>
      <c r="F75" s="49"/>
    </row>
    <row r="76" spans="1:11" x14ac:dyDescent="0.2">
      <c r="B76" s="61" t="s">
        <v>48</v>
      </c>
      <c r="C76" s="62"/>
      <c r="D76" s="63">
        <f>F67+F68</f>
        <v>1047.171032357473</v>
      </c>
      <c r="E76" s="75"/>
      <c r="F76" s="49"/>
    </row>
    <row r="77" spans="1:11" x14ac:dyDescent="0.2">
      <c r="B77" s="70" t="str">
        <f>D64</f>
        <v>Black TKD Snina</v>
      </c>
      <c r="C77" s="71"/>
      <c r="D77" s="72">
        <f>F64+F65+F66</f>
        <v>751.81510015408321</v>
      </c>
      <c r="E77" s="75"/>
      <c r="F77" s="49"/>
    </row>
    <row r="78" spans="1:11" x14ac:dyDescent="0.2">
      <c r="B78" s="64" t="s">
        <v>28</v>
      </c>
      <c r="C78" s="62"/>
      <c r="D78" s="63">
        <f>F54+F55+F56+F57+F58+F59</f>
        <v>5034.4761171032351</v>
      </c>
      <c r="E78" s="75"/>
      <c r="F78" s="49"/>
    </row>
    <row r="79" spans="1:11" x14ac:dyDescent="0.2">
      <c r="B79" s="70" t="s">
        <v>68</v>
      </c>
      <c r="C79" s="71"/>
      <c r="D79" s="72">
        <f>F71</f>
        <v>40.275808936825882</v>
      </c>
      <c r="E79" s="75"/>
      <c r="F79" s="49"/>
    </row>
    <row r="80" spans="1:11" x14ac:dyDescent="0.2">
      <c r="B80" s="124" t="s">
        <v>62</v>
      </c>
      <c r="C80" s="125"/>
      <c r="D80" s="72">
        <f>F69</f>
        <v>671.26348228043139</v>
      </c>
      <c r="E80" s="75"/>
      <c r="F80" s="49"/>
    </row>
    <row r="81" spans="2:6" x14ac:dyDescent="0.2">
      <c r="B81" s="124" t="s">
        <v>65</v>
      </c>
      <c r="C81" s="125"/>
      <c r="D81" s="72">
        <f>F70</f>
        <v>335.63174114021569</v>
      </c>
      <c r="E81" s="75"/>
      <c r="F81" s="49"/>
    </row>
    <row r="82" spans="2:6" ht="17" thickBot="1" x14ac:dyDescent="0.25">
      <c r="B82" s="65" t="s">
        <v>29</v>
      </c>
      <c r="C82" s="66"/>
      <c r="D82" s="67">
        <f>F60+F61+F62+F63</f>
        <v>792.09090909090912</v>
      </c>
      <c r="E82" s="75"/>
      <c r="F82" s="49"/>
    </row>
    <row r="83" spans="2:6" x14ac:dyDescent="0.2">
      <c r="D83" s="68">
        <f>SUM(D75:D82)</f>
        <v>8713</v>
      </c>
      <c r="E83" s="69"/>
    </row>
    <row r="84" spans="2:6" x14ac:dyDescent="0.2">
      <c r="B84" s="76" t="s">
        <v>51</v>
      </c>
    </row>
    <row r="85" spans="2:6" x14ac:dyDescent="0.2">
      <c r="B85" s="114" t="s">
        <v>8</v>
      </c>
      <c r="C85" s="114"/>
      <c r="D85" s="53" t="s">
        <v>29</v>
      </c>
      <c r="E85" s="53" t="s">
        <v>32</v>
      </c>
      <c r="F85" s="54">
        <f>D38</f>
        <v>1342.5269645608628</v>
      </c>
    </row>
  </sheetData>
  <sortState xmlns:xlrd2="http://schemas.microsoft.com/office/spreadsheetml/2017/richdata2" ref="B45:F61">
    <sortCondition ref="D45:D61"/>
  </sortState>
  <mergeCells count="15">
    <mergeCell ref="G51:J51"/>
    <mergeCell ref="B80:C80"/>
    <mergeCell ref="B81:C81"/>
    <mergeCell ref="B53:C53"/>
    <mergeCell ref="B70:C70"/>
    <mergeCell ref="B73:C73"/>
    <mergeCell ref="B64:C64"/>
    <mergeCell ref="B65:C65"/>
    <mergeCell ref="B66:C66"/>
    <mergeCell ref="B69:C69"/>
    <mergeCell ref="B13:F13"/>
    <mergeCell ref="B48:F48"/>
    <mergeCell ref="B62:C62"/>
    <mergeCell ref="B63:C63"/>
    <mergeCell ref="B61:C61"/>
  </mergeCells>
  <phoneticPr fontId="3" type="noConversion"/>
  <pageMargins left="0.7" right="0.7" top="0.75" bottom="0.75" header="0.3" footer="0.3"/>
  <pageSetup paperSize="9" scale="65" fitToHeight="2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Použív. MS Office</dc:creator>
  <cp:lastModifiedBy>Gabriela Izarikova</cp:lastModifiedBy>
  <cp:lastPrinted>2018-01-16T08:36:14Z</cp:lastPrinted>
  <dcterms:created xsi:type="dcterms:W3CDTF">2018-01-15T12:11:10Z</dcterms:created>
  <dcterms:modified xsi:type="dcterms:W3CDTF">2020-09-04T21:26:06Z</dcterms:modified>
</cp:coreProperties>
</file>